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2020-21" sheetId="1" r:id="rId1"/>
    <sheet name="Table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7" i="2" l="1"/>
  <c r="H6" i="2"/>
  <c r="H5" i="2"/>
  <c r="H4" i="2"/>
  <c r="H3" i="2"/>
  <c r="B3" i="2"/>
  <c r="D34" i="1"/>
  <c r="D38" i="1" s="1"/>
  <c r="D29" i="1"/>
  <c r="D22" i="1"/>
  <c r="D15" i="1"/>
  <c r="D16" i="1" s="1"/>
  <c r="H8" i="2" l="1"/>
</calcChain>
</file>

<file path=xl/sharedStrings.xml><?xml version="1.0" encoding="utf-8"?>
<sst xmlns="http://schemas.openxmlformats.org/spreadsheetml/2006/main" count="48" uniqueCount="43">
  <si>
    <t>Dr.Vithalrao Vikhe Patil  College of Engg</t>
  </si>
  <si>
    <t>Particulars</t>
  </si>
  <si>
    <t>Amount</t>
  </si>
  <si>
    <t>Repair &amp; Maint. Electrical</t>
  </si>
  <si>
    <t>Repairs &amp; Maint. Building</t>
  </si>
  <si>
    <t>Repairs &amp; Maint. Other</t>
  </si>
  <si>
    <t>Repairs &amp; Maint.Equipment</t>
  </si>
  <si>
    <t>Generator Maintenance</t>
  </si>
  <si>
    <t>Garden Exps</t>
  </si>
  <si>
    <t>R &amp; D Activities</t>
  </si>
  <si>
    <t>News Paper &amp; Periodicals</t>
  </si>
  <si>
    <t>Staff  Development &amp; Welfare</t>
  </si>
  <si>
    <t>Staff Insurance</t>
  </si>
  <si>
    <t>Uniform Exps</t>
  </si>
  <si>
    <t>Fees &amp; Subscription Membership Fee</t>
  </si>
  <si>
    <t>Printing &amp; Stationery</t>
  </si>
  <si>
    <t>Xerox Exp ( Maintance &amp; Other)</t>
  </si>
  <si>
    <t xml:space="preserve"> Telephone Exp.</t>
  </si>
  <si>
    <t>Internet Exp.</t>
  </si>
  <si>
    <t>Telephone Expenses</t>
  </si>
  <si>
    <t>E-Journals</t>
  </si>
  <si>
    <t>Repair &amp; Maint.</t>
  </si>
  <si>
    <t>Sr.No</t>
  </si>
  <si>
    <t>Total</t>
  </si>
  <si>
    <t xml:space="preserve">Expenditure on maintenance of physical facilities </t>
  </si>
  <si>
    <t>(excluding salary for human resources)</t>
  </si>
  <si>
    <t>Vilad Ghat Ahmednagar</t>
  </si>
  <si>
    <t xml:space="preserve">             1st April 2020  To  31st March 2021</t>
  </si>
  <si>
    <t>4.1.4 Average percentage of expenditure, excluding salary for infrastructure augmentation during last five years (INR in Lakhs)  (10) &amp; 
4.4.1 Average percentage of expenditure incurred on maintenance of infrastructure (physical and academic support facilities) excluding salary component  during the last five years (INR in lakhs) (10)</t>
  </si>
  <si>
    <t>Year</t>
  </si>
  <si>
    <t xml:space="preserve">Budget allocated for infrastructure augmentation (INR in Lakh) </t>
  </si>
  <si>
    <t>Expenditure for infrastructure augmentation (INR in Lakh)</t>
  </si>
  <si>
    <t>Total expenditure excluding Salary (INR in Lakh)</t>
  </si>
  <si>
    <t>Expenditure on maintenance of academic facilities (excluding salary for human resources) (INR in Lakh)</t>
  </si>
  <si>
    <t>Expenditure on maintenance of physical facilities (excluding salary for human resources) (INR in Lakh)</t>
  </si>
  <si>
    <t>% age</t>
  </si>
  <si>
    <t>2020-2021</t>
  </si>
  <si>
    <t>2019-2020</t>
  </si>
  <si>
    <t>2018-2019</t>
  </si>
  <si>
    <t>2017-2018</t>
  </si>
  <si>
    <t>2016-2017</t>
  </si>
  <si>
    <t>Avarage</t>
  </si>
  <si>
    <t>To be dicussed with IA and FO and look at NIRF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</si>
</sst>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9">
    <xf numFmtId="0" fontId="0" fillId="0" borderId="0" xfId="0"/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top"/>
    </xf>
    <xf numFmtId="164" fontId="6" fillId="3" borderId="2" xfId="0" applyNumberFormat="1" applyFont="1" applyFill="1" applyBorder="1" applyAlignment="1">
      <alignment horizontal="right" vertical="top"/>
    </xf>
    <xf numFmtId="49" fontId="7" fillId="0" borderId="2" xfId="0" applyNumberFormat="1" applyFont="1" applyBorder="1" applyAlignment="1">
      <alignment horizontal="left" vertical="top" indent="1"/>
    </xf>
    <xf numFmtId="164" fontId="7" fillId="0" borderId="2" xfId="0" applyNumberFormat="1" applyFont="1" applyBorder="1" applyAlignment="1">
      <alignment horizontal="right" vertical="top"/>
    </xf>
    <xf numFmtId="0" fontId="0" fillId="0" borderId="2" xfId="0" applyBorder="1"/>
    <xf numFmtId="164" fontId="1" fillId="0" borderId="2" xfId="0" applyNumberFormat="1" applyFont="1" applyFill="1" applyBorder="1"/>
    <xf numFmtId="164" fontId="1" fillId="2" borderId="2" xfId="0" applyNumberFormat="1" applyFont="1" applyFill="1" applyBorder="1"/>
    <xf numFmtId="49" fontId="6" fillId="0" borderId="2" xfId="0" applyNumberFormat="1" applyFont="1" applyBorder="1" applyAlignment="1">
      <alignment horizontal="left" vertical="top" indent="1"/>
    </xf>
    <xf numFmtId="0" fontId="0" fillId="0" borderId="2" xfId="0" applyFill="1" applyBorder="1"/>
    <xf numFmtId="0" fontId="0" fillId="0" borderId="0" xfId="0" applyAlignment="1">
      <alignment horizontal="center"/>
    </xf>
    <xf numFmtId="164" fontId="6" fillId="0" borderId="2" xfId="0" applyNumberFormat="1" applyFont="1" applyFill="1" applyBorder="1" applyAlignment="1">
      <alignment horizontal="right" vertical="top"/>
    </xf>
    <xf numFmtId="49" fontId="4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top" indent="1"/>
    </xf>
    <xf numFmtId="0" fontId="0" fillId="0" borderId="2" xfId="0" applyBorder="1" applyAlignment="1">
      <alignment horizontal="center"/>
    </xf>
    <xf numFmtId="0" fontId="0" fillId="0" borderId="6" xfId="0" applyBorder="1"/>
    <xf numFmtId="0" fontId="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0" fillId="0" borderId="0" xfId="0" applyAlignment="1">
      <alignment vertical="center"/>
    </xf>
    <xf numFmtId="49" fontId="10" fillId="0" borderId="2" xfId="0" applyNumberFormat="1" applyFont="1" applyBorder="1" applyAlignment="1">
      <alignment vertical="top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2" fontId="15" fillId="0" borderId="2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/>
    </xf>
    <xf numFmtId="0" fontId="9" fillId="0" borderId="0" xfId="0" applyFont="1"/>
    <xf numFmtId="1" fontId="9" fillId="0" borderId="0" xfId="0" applyNumberFormat="1" applyFont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/>
    </xf>
    <xf numFmtId="0" fontId="9" fillId="0" borderId="0" xfId="0" applyFont="1" applyFill="1"/>
    <xf numFmtId="1" fontId="9" fillId="0" borderId="0" xfId="0" applyNumberFormat="1" applyFont="1" applyFill="1" applyAlignment="1">
      <alignment horizontal="center" vertical="center"/>
    </xf>
    <xf numFmtId="2" fontId="15" fillId="0" borderId="2" xfId="1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Fill="1" applyBorder="1"/>
    <xf numFmtId="0" fontId="1" fillId="0" borderId="6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right" vertical="top"/>
    </xf>
    <xf numFmtId="164" fontId="1" fillId="3" borderId="2" xfId="0" applyNumberFormat="1" applyFont="1" applyFill="1" applyBorder="1" applyAlignment="1">
      <alignment horizontal="right" vertical="top"/>
    </xf>
    <xf numFmtId="164" fontId="18" fillId="3" borderId="2" xfId="0" applyNumberFormat="1" applyFont="1" applyFill="1" applyBorder="1" applyAlignment="1">
      <alignment horizontal="right" vertical="top"/>
    </xf>
    <xf numFmtId="164" fontId="18" fillId="2" borderId="2" xfId="0" applyNumberFormat="1" applyFont="1" applyFill="1" applyBorder="1" applyAlignment="1">
      <alignment horizontal="right" vertical="top"/>
    </xf>
    <xf numFmtId="164" fontId="18" fillId="0" borderId="2" xfId="0" applyNumberFormat="1" applyFont="1" applyFill="1" applyBorder="1" applyAlignment="1">
      <alignment horizontal="right" vertical="top"/>
    </xf>
    <xf numFmtId="164" fontId="19" fillId="2" borderId="2" xfId="0" applyNumberFormat="1" applyFont="1" applyFill="1" applyBorder="1" applyAlignment="1">
      <alignment horizontal="right" vertical="top"/>
    </xf>
    <xf numFmtId="164" fontId="1" fillId="2" borderId="7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2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0" fontId="17" fillId="0" borderId="0" xfId="0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49" fontId="5" fillId="0" borderId="5" xfId="0" applyNumberFormat="1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2" fontId="20" fillId="4" borderId="2" xfId="1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ok/PVVP%20COLLEGE%20OF%20ENGINEERING/NAAC/Kalawade%20Sir%20&amp;%20Autade%20Sir/Kalawade%20Sir/Criteria%20IV%20by%20SLA%20(Kalawade%20Sir,Autade%20Sir%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3"/>
      <sheetName val="4.1.4 &amp; 4.4.1"/>
      <sheetName val="2016-17 Exp."/>
      <sheetName val="2016-17"/>
      <sheetName val="16-17 Total Exp"/>
      <sheetName val="16-17 I &amp; E"/>
      <sheetName val="16-17Fixed Asset"/>
      <sheetName val="2017-18"/>
      <sheetName val="2017-18 Exp."/>
      <sheetName val="17-18 Fixed Asset"/>
      <sheetName val="2017-18 I &amp; E"/>
      <sheetName val="17-18 Total Exp."/>
      <sheetName val="18-19 Exp"/>
      <sheetName val="18-19 Total Exp."/>
      <sheetName val="2018-19"/>
      <sheetName val="18-19 I &amp; E"/>
      <sheetName val="18-19 Fixed Asset"/>
      <sheetName val="19-20 Exp"/>
      <sheetName val="19-20 Total Exp"/>
      <sheetName val="2019-20"/>
      <sheetName val="19-20 Fixed Asset"/>
      <sheetName val="19-20 I &amp; E"/>
      <sheetName val="2020-21"/>
      <sheetName val="2020-21 Exp"/>
      <sheetName val="2020-21 I &amp; E"/>
      <sheetName val="202-21 Fixed As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0">
          <cell r="E120">
            <v>106.16399999999999</v>
          </cell>
        </row>
      </sheetData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selection activeCell="A6" sqref="A6:D6"/>
    </sheetView>
  </sheetViews>
  <sheetFormatPr defaultRowHeight="15" x14ac:dyDescent="0.25"/>
  <cols>
    <col min="1" max="1" width="5.85546875" style="11" bestFit="1" customWidth="1"/>
    <col min="2" max="2" width="44.140625" customWidth="1"/>
    <col min="3" max="3" width="16" customWidth="1"/>
    <col min="4" max="4" width="15.42578125" style="43" customWidth="1"/>
  </cols>
  <sheetData>
    <row r="1" spans="1:4" ht="15.75" x14ac:dyDescent="0.25">
      <c r="B1" s="55" t="s">
        <v>0</v>
      </c>
      <c r="C1" s="55"/>
      <c r="D1" s="55"/>
    </row>
    <row r="2" spans="1:4" x14ac:dyDescent="0.25">
      <c r="B2" s="56" t="s">
        <v>26</v>
      </c>
      <c r="C2" s="56"/>
      <c r="D2" s="56"/>
    </row>
    <row r="3" spans="1:4" x14ac:dyDescent="0.25">
      <c r="A3" s="61" t="s">
        <v>27</v>
      </c>
      <c r="B3" s="61"/>
      <c r="C3" s="61"/>
      <c r="D3" s="61"/>
    </row>
    <row r="4" spans="1:4" s="19" customFormat="1" ht="9.75" customHeight="1" x14ac:dyDescent="0.25">
      <c r="A4" s="61"/>
      <c r="B4" s="61"/>
      <c r="C4" s="61"/>
      <c r="D4" s="61"/>
    </row>
    <row r="5" spans="1:4" x14ac:dyDescent="0.25">
      <c r="A5" s="37"/>
      <c r="B5" s="57" t="s">
        <v>24</v>
      </c>
      <c r="C5" s="57"/>
      <c r="D5" s="57"/>
    </row>
    <row r="6" spans="1:4" x14ac:dyDescent="0.25">
      <c r="A6" s="62" t="s">
        <v>25</v>
      </c>
      <c r="B6" s="62"/>
      <c r="C6" s="62"/>
      <c r="D6" s="62"/>
    </row>
    <row r="7" spans="1:4" ht="14.25" customHeight="1" x14ac:dyDescent="0.25">
      <c r="A7" s="18"/>
      <c r="B7" s="18"/>
      <c r="C7" s="18"/>
      <c r="D7" s="44"/>
    </row>
    <row r="8" spans="1:4" s="11" customFormat="1" x14ac:dyDescent="0.25">
      <c r="A8" s="17" t="s">
        <v>22</v>
      </c>
      <c r="B8" s="13" t="s">
        <v>1</v>
      </c>
      <c r="C8" s="1" t="s">
        <v>2</v>
      </c>
      <c r="D8" s="45" t="s">
        <v>2</v>
      </c>
    </row>
    <row r="9" spans="1:4" s="11" customFormat="1" x14ac:dyDescent="0.25">
      <c r="A9" s="15"/>
      <c r="B9" s="58" t="s">
        <v>21</v>
      </c>
      <c r="C9" s="59"/>
      <c r="D9" s="60"/>
    </row>
    <row r="10" spans="1:4" x14ac:dyDescent="0.25">
      <c r="A10" s="15">
        <v>1</v>
      </c>
      <c r="B10" s="2" t="s">
        <v>3</v>
      </c>
      <c r="C10" s="12">
        <v>455697</v>
      </c>
      <c r="D10" s="46">
        <v>455697</v>
      </c>
    </row>
    <row r="11" spans="1:4" x14ac:dyDescent="0.25">
      <c r="A11" s="15">
        <v>2</v>
      </c>
      <c r="B11" s="2" t="s">
        <v>4</v>
      </c>
      <c r="C11" s="12">
        <v>267401</v>
      </c>
      <c r="D11" s="46">
        <v>267401</v>
      </c>
    </row>
    <row r="12" spans="1:4" x14ac:dyDescent="0.25">
      <c r="A12" s="15">
        <v>3</v>
      </c>
      <c r="B12" s="2" t="s">
        <v>5</v>
      </c>
      <c r="C12" s="3">
        <v>167029</v>
      </c>
      <c r="D12" s="47"/>
    </row>
    <row r="13" spans="1:4" x14ac:dyDescent="0.25">
      <c r="A13" s="15"/>
      <c r="B13" s="2" t="s">
        <v>6</v>
      </c>
      <c r="C13" s="3">
        <v>66412</v>
      </c>
      <c r="D13" s="47"/>
    </row>
    <row r="14" spans="1:4" x14ac:dyDescent="0.25">
      <c r="A14" s="15"/>
      <c r="B14" s="2" t="s">
        <v>7</v>
      </c>
      <c r="C14" s="3">
        <v>43772</v>
      </c>
      <c r="D14" s="47"/>
    </row>
    <row r="15" spans="1:4" x14ac:dyDescent="0.25">
      <c r="A15" s="15"/>
      <c r="B15" s="4" t="s">
        <v>8</v>
      </c>
      <c r="C15" s="5">
        <v>1076595</v>
      </c>
      <c r="D15" s="46">
        <f>SUM(C12:C15)</f>
        <v>1353808</v>
      </c>
    </row>
    <row r="16" spans="1:4" x14ac:dyDescent="0.25">
      <c r="A16" s="15"/>
      <c r="B16" s="15" t="s">
        <v>23</v>
      </c>
      <c r="C16" s="7"/>
      <c r="D16" s="8">
        <f>SUM(D10:D15)</f>
        <v>2076906</v>
      </c>
    </row>
    <row r="17" spans="1:4" ht="5.25" customHeight="1" x14ac:dyDescent="0.25">
      <c r="A17" s="15"/>
      <c r="B17" s="6"/>
      <c r="C17" s="6"/>
      <c r="D17" s="40"/>
    </row>
    <row r="18" spans="1:4" x14ac:dyDescent="0.25">
      <c r="A18" s="15">
        <v>4</v>
      </c>
      <c r="B18" s="63" t="s">
        <v>9</v>
      </c>
      <c r="C18" s="64"/>
      <c r="D18" s="65"/>
    </row>
    <row r="19" spans="1:4" x14ac:dyDescent="0.25">
      <c r="A19" s="15"/>
      <c r="B19" s="9" t="s">
        <v>10</v>
      </c>
      <c r="C19" s="6">
        <v>5335</v>
      </c>
      <c r="D19" s="48"/>
    </row>
    <row r="20" spans="1:4" x14ac:dyDescent="0.25">
      <c r="A20" s="15"/>
      <c r="B20" s="9" t="s">
        <v>11</v>
      </c>
      <c r="C20" s="6">
        <v>6325</v>
      </c>
      <c r="D20" s="48"/>
    </row>
    <row r="21" spans="1:4" x14ac:dyDescent="0.25">
      <c r="A21" s="15"/>
      <c r="B21" s="9" t="s">
        <v>12</v>
      </c>
      <c r="C21" s="6">
        <v>41391</v>
      </c>
      <c r="D21" s="48"/>
    </row>
    <row r="22" spans="1:4" x14ac:dyDescent="0.25">
      <c r="A22" s="15"/>
      <c r="B22" s="9" t="s">
        <v>13</v>
      </c>
      <c r="C22" s="10">
        <v>622</v>
      </c>
      <c r="D22" s="49">
        <f>SUM(C19:C22)</f>
        <v>53673</v>
      </c>
    </row>
    <row r="23" spans="1:4" ht="4.5" customHeight="1" x14ac:dyDescent="0.25">
      <c r="A23" s="15"/>
      <c r="B23" s="9"/>
      <c r="C23" s="10"/>
      <c r="D23" s="50"/>
    </row>
    <row r="24" spans="1:4" x14ac:dyDescent="0.25">
      <c r="A24" s="15">
        <v>5</v>
      </c>
      <c r="B24" s="20" t="s">
        <v>14</v>
      </c>
      <c r="C24" s="6">
        <v>29500</v>
      </c>
      <c r="D24" s="49">
        <v>29500</v>
      </c>
    </row>
    <row r="25" spans="1:4" ht="3" customHeight="1" x14ac:dyDescent="0.25">
      <c r="A25" s="15"/>
      <c r="B25" s="4"/>
      <c r="C25" s="5"/>
      <c r="D25" s="40"/>
    </row>
    <row r="26" spans="1:4" x14ac:dyDescent="0.25">
      <c r="A26" s="15">
        <v>6</v>
      </c>
      <c r="B26" s="53" t="s">
        <v>15</v>
      </c>
      <c r="C26" s="54"/>
      <c r="D26" s="40"/>
    </row>
    <row r="27" spans="1:4" x14ac:dyDescent="0.25">
      <c r="A27" s="15"/>
      <c r="B27" s="4" t="s">
        <v>15</v>
      </c>
      <c r="C27" s="5">
        <v>40701</v>
      </c>
      <c r="D27" s="41"/>
    </row>
    <row r="28" spans="1:4" x14ac:dyDescent="0.25">
      <c r="A28" s="15"/>
      <c r="B28" s="4" t="s">
        <v>16</v>
      </c>
      <c r="C28" s="5">
        <v>18740</v>
      </c>
      <c r="D28" s="40"/>
    </row>
    <row r="29" spans="1:4" x14ac:dyDescent="0.25">
      <c r="A29" s="15"/>
      <c r="B29" s="15" t="s">
        <v>23</v>
      </c>
      <c r="C29" s="6"/>
      <c r="D29" s="49">
        <f>SUM(C27:C28)</f>
        <v>59441</v>
      </c>
    </row>
    <row r="30" spans="1:4" ht="4.5" customHeight="1" x14ac:dyDescent="0.25">
      <c r="A30" s="15"/>
      <c r="B30" s="6"/>
      <c r="C30" s="6"/>
      <c r="D30" s="40"/>
    </row>
    <row r="31" spans="1:4" x14ac:dyDescent="0.25">
      <c r="A31" s="15">
        <v>7</v>
      </c>
      <c r="B31" s="53" t="s">
        <v>17</v>
      </c>
      <c r="C31" s="54"/>
      <c r="D31" s="40"/>
    </row>
    <row r="32" spans="1:4" x14ac:dyDescent="0.25">
      <c r="A32" s="15"/>
      <c r="B32" s="9" t="s">
        <v>18</v>
      </c>
      <c r="C32" s="5">
        <v>467119</v>
      </c>
      <c r="D32" s="40"/>
    </row>
    <row r="33" spans="1:4" x14ac:dyDescent="0.25">
      <c r="A33" s="15"/>
      <c r="B33" s="9" t="s">
        <v>19</v>
      </c>
      <c r="C33" s="5">
        <v>115458</v>
      </c>
      <c r="D33" s="40"/>
    </row>
    <row r="34" spans="1:4" x14ac:dyDescent="0.25">
      <c r="A34" s="15"/>
      <c r="B34" s="15" t="s">
        <v>23</v>
      </c>
      <c r="C34" s="6"/>
      <c r="D34" s="8">
        <f>SUM(C32:C33)</f>
        <v>582577</v>
      </c>
    </row>
    <row r="35" spans="1:4" ht="3" customHeight="1" x14ac:dyDescent="0.25">
      <c r="A35" s="15"/>
      <c r="B35" s="6"/>
      <c r="C35" s="6"/>
      <c r="D35" s="40"/>
    </row>
    <row r="36" spans="1:4" x14ac:dyDescent="0.25">
      <c r="A36" s="15">
        <v>8</v>
      </c>
      <c r="B36" s="14" t="s">
        <v>20</v>
      </c>
      <c r="C36" s="6"/>
      <c r="D36" s="51">
        <v>140345</v>
      </c>
    </row>
    <row r="37" spans="1:4" ht="5.25" customHeight="1" thickBot="1" x14ac:dyDescent="0.3">
      <c r="A37" s="15"/>
      <c r="B37" s="6"/>
      <c r="C37" s="6"/>
      <c r="D37" s="42"/>
    </row>
    <row r="38" spans="1:4" ht="17.25" thickTop="1" thickBot="1" x14ac:dyDescent="0.3">
      <c r="A38" s="38"/>
      <c r="B38" s="39" t="s">
        <v>23</v>
      </c>
      <c r="C38" s="16"/>
      <c r="D38" s="52">
        <f>+D36+D34+D29+D24+D22+D15+D11+D10</f>
        <v>2942442</v>
      </c>
    </row>
    <row r="39" spans="1:4" ht="15.75" thickTop="1" x14ac:dyDescent="0.25"/>
  </sheetData>
  <mergeCells count="10">
    <mergeCell ref="B31:C31"/>
    <mergeCell ref="B1:D1"/>
    <mergeCell ref="B2:D2"/>
    <mergeCell ref="B5:D5"/>
    <mergeCell ref="B9:D9"/>
    <mergeCell ref="A4:D4"/>
    <mergeCell ref="A6:D6"/>
    <mergeCell ref="A3:D3"/>
    <mergeCell ref="B18:D18"/>
    <mergeCell ref="B26:C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F3" sqref="F3"/>
    </sheetView>
  </sheetViews>
  <sheetFormatPr defaultRowHeight="15" x14ac:dyDescent="0.25"/>
  <cols>
    <col min="1" max="1" width="13.85546875" customWidth="1"/>
    <col min="2" max="2" width="25.42578125" customWidth="1"/>
    <col min="3" max="3" width="31" customWidth="1"/>
    <col min="4" max="4" width="21" customWidth="1"/>
    <col min="5" max="5" width="19.140625" customWidth="1"/>
    <col min="6" max="6" width="24.85546875" customWidth="1"/>
    <col min="8" max="8" width="9.140625" style="11"/>
  </cols>
  <sheetData>
    <row r="1" spans="1:9" ht="70.5" customHeight="1" x14ac:dyDescent="0.25">
      <c r="A1" s="66" t="s">
        <v>28</v>
      </c>
      <c r="B1" s="66"/>
      <c r="C1" s="66"/>
      <c r="D1" s="66"/>
      <c r="E1" s="66"/>
      <c r="F1" s="66"/>
    </row>
    <row r="2" spans="1:9" ht="110.25" x14ac:dyDescent="0.25">
      <c r="A2" s="21" t="s">
        <v>29</v>
      </c>
      <c r="B2" s="22" t="s">
        <v>30</v>
      </c>
      <c r="C2" s="22" t="s">
        <v>31</v>
      </c>
      <c r="D2" s="22" t="s">
        <v>32</v>
      </c>
      <c r="E2" s="22" t="s">
        <v>33</v>
      </c>
      <c r="F2" s="22" t="s">
        <v>34</v>
      </c>
      <c r="H2" s="23" t="s">
        <v>35</v>
      </c>
    </row>
    <row r="3" spans="1:9" s="28" customFormat="1" ht="39" customHeight="1" x14ac:dyDescent="0.25">
      <c r="A3" s="24" t="s">
        <v>36</v>
      </c>
      <c r="B3" s="25">
        <f>+'[1]2020-21'!E120</f>
        <v>106.16399999999999</v>
      </c>
      <c r="C3" s="26">
        <v>27.29</v>
      </c>
      <c r="D3" s="27">
        <v>161.07</v>
      </c>
      <c r="E3" s="27">
        <v>39.020000000000003</v>
      </c>
      <c r="F3" s="68">
        <v>29.42</v>
      </c>
      <c r="H3" s="29">
        <f>+C3/D3*100</f>
        <v>16.942944061588129</v>
      </c>
    </row>
    <row r="4" spans="1:9" s="28" customFormat="1" ht="33" customHeight="1" x14ac:dyDescent="0.25">
      <c r="A4" s="30" t="s">
        <v>37</v>
      </c>
      <c r="B4" s="31">
        <v>285.05</v>
      </c>
      <c r="C4" s="31">
        <v>29.48</v>
      </c>
      <c r="D4" s="27">
        <v>224.87</v>
      </c>
      <c r="E4" s="27">
        <v>54.32</v>
      </c>
      <c r="F4" s="27">
        <v>46.17</v>
      </c>
      <c r="H4" s="29">
        <f t="shared" ref="H4:H7" si="0">+C4/D4*100</f>
        <v>13.109796771467961</v>
      </c>
    </row>
    <row r="5" spans="1:9" s="32" customFormat="1" ht="33" customHeight="1" x14ac:dyDescent="0.25">
      <c r="A5" s="24" t="s">
        <v>38</v>
      </c>
      <c r="B5" s="27">
        <v>229.58</v>
      </c>
      <c r="C5" s="27">
        <v>217.45</v>
      </c>
      <c r="D5" s="27">
        <v>248.83</v>
      </c>
      <c r="E5" s="27">
        <v>34.44</v>
      </c>
      <c r="F5" s="27">
        <v>51.98</v>
      </c>
      <c r="H5" s="33">
        <f t="shared" si="0"/>
        <v>87.388980428404921</v>
      </c>
    </row>
    <row r="6" spans="1:9" s="32" customFormat="1" ht="33" customHeight="1" x14ac:dyDescent="0.25">
      <c r="A6" s="24" t="s">
        <v>39</v>
      </c>
      <c r="B6" s="34">
        <v>398.47</v>
      </c>
      <c r="C6" s="27">
        <v>52.65</v>
      </c>
      <c r="D6" s="27">
        <v>213.24</v>
      </c>
      <c r="E6" s="27">
        <v>22.11</v>
      </c>
      <c r="F6" s="27">
        <v>47.64</v>
      </c>
      <c r="H6" s="33">
        <f t="shared" si="0"/>
        <v>24.690489589195273</v>
      </c>
    </row>
    <row r="7" spans="1:9" s="32" customFormat="1" ht="33" customHeight="1" x14ac:dyDescent="0.25">
      <c r="A7" s="24" t="s">
        <v>40</v>
      </c>
      <c r="B7" s="27">
        <v>84.73</v>
      </c>
      <c r="C7" s="27">
        <v>41.59</v>
      </c>
      <c r="D7" s="27">
        <v>344.98</v>
      </c>
      <c r="E7" s="27">
        <v>84.99</v>
      </c>
      <c r="F7" s="27">
        <v>55.74</v>
      </c>
      <c r="H7" s="33">
        <f t="shared" si="0"/>
        <v>12.055771349063713</v>
      </c>
    </row>
    <row r="8" spans="1:9" ht="33" customHeight="1" x14ac:dyDescent="0.25">
      <c r="A8" s="6"/>
      <c r="B8" s="6"/>
      <c r="C8" s="6"/>
      <c r="D8" s="6"/>
      <c r="E8" s="6"/>
      <c r="F8" s="6"/>
      <c r="H8" s="35">
        <f>SUM(H3:H7)/5</f>
        <v>30.837596439944001</v>
      </c>
      <c r="I8" s="36" t="s">
        <v>41</v>
      </c>
    </row>
    <row r="10" spans="1:9" ht="15.75" x14ac:dyDescent="0.25">
      <c r="A10" s="67" t="s">
        <v>42</v>
      </c>
      <c r="B10" s="67"/>
      <c r="C10" s="67"/>
    </row>
  </sheetData>
  <mergeCells count="2">
    <mergeCell ref="A1:F1"/>
    <mergeCell ref="A10:C10"/>
  </mergeCells>
  <hyperlinks>
    <hyperlink ref="B7" location="'2016-17'!A1" display="'2016-17'!A1"/>
    <hyperlink ref="B4" location="'2019-20'!A1" display="'2019-20'!A1"/>
    <hyperlink ref="C4" location="'19-20 Fixed Asset'!A1" display="'19-20 Fixed Asset'!A1"/>
    <hyperlink ref="D4" location="'19-20 Total Exp'!A1" display="'19-20 Total Exp'!A1"/>
    <hyperlink ref="C7" location="'16-17Fixed Asset'!A1" display="'16-17Fixed Asset'!A1"/>
    <hyperlink ref="B5" location="'2018-19'!A1" display="'2018-19'!A1"/>
    <hyperlink ref="F5" location="'18-19 Exp'!A1" display="'18-19 Exp'!A1"/>
    <hyperlink ref="B6" location="'2017-18'!A1" display="'2017-18'!A1"/>
    <hyperlink ref="C6" location="'17-18 Fixed Asset'!A1" display="'17-18 Fixed Asset'!A1"/>
    <hyperlink ref="B3" location="'2020-21'!A1" display="'2020-21'!A1"/>
    <hyperlink ref="C3" location="'202-21 Fixed Asset'!A1" display="'202-21 Fixed Asset'!A1"/>
    <hyperlink ref="D3" location="'2020-21 I &amp; E'!A1" display="'2020-21 I &amp; E'!A1"/>
    <hyperlink ref="E3" location="'2020-21 Exp'!A1" display="'2020-21 Exp'!A1"/>
    <hyperlink ref="D7" location="'16-17 Total Exp'!A1" display="'16-17 Total Exp'!A1"/>
    <hyperlink ref="F7" location="'2016-17 Exp.'!A1" display="'2016-17 Exp.'!A1"/>
    <hyperlink ref="E7" location="'2016-17 Exp.'!A1" display="'2016-17 Exp.'!A1"/>
    <hyperlink ref="D6" location="'17-18 tOTAL eXP'!A1" display="'17-18 tOTAL eXP'!A1"/>
    <hyperlink ref="E6" location="'2017-18 Exp.'!A1" display="'2017-18 Exp.'!A1"/>
    <hyperlink ref="F6" location="'2017-18 Exp.'!A1" display="'2017-18 Exp.'!A1"/>
    <hyperlink ref="C5" location="'18-19 Fixed Asset'!A1" display="'18-19 Fixed Asset'!A1"/>
    <hyperlink ref="D5" location="'18-19 Total Exp.'!A1" display="'18-19 Total Exp.'!A1"/>
    <hyperlink ref="E5" location="'18-19 Exp'!A1" display="'18-19 Exp'!A1"/>
    <hyperlink ref="E4" location="'19-20 Exp'!A1" display="'19-20 Exp'!A1"/>
    <hyperlink ref="F4" location="'19-20 Exp'!A1" display="'19-20 Exp'!A1"/>
    <hyperlink ref="F3" location="'2020-21'!A1" display="'2020-21'!A1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2020-21</vt:lpstr>
      <vt:lpstr>Table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2022-06-03T13:29:56Z</dcterms:modified>
</cp:coreProperties>
</file>